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F55"/>
  <sheetViews>
    <sheetView workbookViewId="0">
      <pane ySplit="4" topLeftCell="A5" activePane="bottomLeft" state="frozen"/>
      <selection pane="bottomLeft" activeCell="A1" sqref="A1"/>
    </sheetView>
  </sheetViews>
  <sheetFormatPr baseColWidth="8" defaultRowHeight="15"/>
  <cols>
    <col width="34" customWidth="1" min="1" max="1"/>
    <col width="22" customWidth="1" min="2" max="2"/>
    <col width="12" customWidth="1" min="3" max="3"/>
    <col width="28" customWidth="1" min="4" max="4"/>
  </cols>
  <sheetData>
    <row r="1" ht="36" customHeight="1">
      <c r="A1" s="1" t="inlineStr">
        <is>
          <t>Retirement Savings Calculator</t>
        </is>
      </c>
    </row>
    <row r="2" ht="20" customHeight="1">
      <c r="A2" s="2" t="inlineStr">
        <is>
          <t>Comprehensive retirement planner with compound interest, inflation adjustment, 4% safe withdrawal rate &amp; Monte Carlo readiness</t>
        </is>
      </c>
    </row>
    <row r="3" ht="6" customHeight="1"/>
    <row r="4" ht="30" customHeight="1">
      <c r="A4" s="3" t="inlineStr">
        <is>
          <t>Parameter</t>
        </is>
      </c>
      <c r="B4" s="3" t="inlineStr">
        <is>
          <t>Value</t>
        </is>
      </c>
      <c r="C4" s="3" t="inlineStr">
        <is>
          <t>Unit</t>
        </is>
      </c>
      <c r="D4" s="3" t="inlineStr">
        <is>
          <t>Notes</t>
        </is>
      </c>
    </row>
    <row r="5">
      <c r="A5" s="4" t="inlineStr">
        <is>
          <t>Current Age</t>
        </is>
      </c>
      <c r="B5" s="4" t="n">
        <v>30</v>
      </c>
      <c r="C5" s="4" t="inlineStr">
        <is>
          <t>years</t>
        </is>
      </c>
      <c r="D5" s="4" t="inlineStr">
        <is>
          <t>Your current age</t>
        </is>
      </c>
    </row>
    <row r="6">
      <c r="A6" s="5" t="inlineStr">
        <is>
          <t>Retirement Age</t>
        </is>
      </c>
      <c r="B6" s="5" t="n">
        <v>65</v>
      </c>
      <c r="C6" s="5" t="inlineStr">
        <is>
          <t>years</t>
        </is>
      </c>
      <c r="D6" s="5" t="inlineStr">
        <is>
          <t>Target retirement age</t>
        </is>
      </c>
    </row>
    <row r="7">
      <c r="A7" s="4" t="inlineStr">
        <is>
          <t>Current Savings</t>
        </is>
      </c>
      <c r="B7" s="4" t="n">
        <v>50000</v>
      </c>
      <c r="C7" s="4" t="inlineStr">
        <is>
          <t>$</t>
        </is>
      </c>
      <c r="D7" s="4" t="inlineStr">
        <is>
          <t>Current retirement account balance</t>
        </is>
      </c>
    </row>
    <row r="8">
      <c r="A8" s="5" t="inlineStr">
        <is>
          <t>Monthly Contribution</t>
        </is>
      </c>
      <c r="B8" s="5" t="n">
        <v>1500</v>
      </c>
      <c r="C8" s="5" t="inlineStr">
        <is>
          <t>$/mo</t>
        </is>
      </c>
      <c r="D8" s="5" t="inlineStr">
        <is>
          <t>How much you save each month</t>
        </is>
      </c>
    </row>
    <row r="9">
      <c r="A9" s="4" t="inlineStr">
        <is>
          <t>Expected Annual Return</t>
        </is>
      </c>
      <c r="B9" s="4" t="n">
        <v>7</v>
      </c>
      <c r="C9" s="4" t="inlineStr">
        <is>
          <t>%</t>
        </is>
      </c>
      <c r="D9" s="4" t="inlineStr">
        <is>
          <t>Conservative: 6-7%, Aggressive: 8-10%</t>
        </is>
      </c>
    </row>
    <row r="10">
      <c r="A10" s="5" t="inlineStr">
        <is>
          <t>Expected Inflation Rate</t>
        </is>
      </c>
      <c r="B10" s="5" t="n">
        <v>2.5</v>
      </c>
      <c r="C10" s="5" t="inlineStr">
        <is>
          <t>%</t>
        </is>
      </c>
      <c r="D10" s="5" t="inlineStr">
        <is>
          <t>Historical average ~2-3%</t>
        </is>
      </c>
    </row>
    <row r="11">
      <c r="A11" s="4" t="inlineStr">
        <is>
          <t>Desired Retirement Income</t>
        </is>
      </c>
      <c r="B11" s="4" t="n">
        <v>60000</v>
      </c>
      <c r="C11" s="4" t="inlineStr">
        <is>
          <t>$/yr</t>
        </is>
      </c>
      <c r="D11" s="4" t="inlineStr">
        <is>
          <t>In today's dollars</t>
        </is>
      </c>
    </row>
    <row r="12">
      <c r="A12" s="5" t="inlineStr">
        <is>
          <t>Life Expectancy</t>
        </is>
      </c>
      <c r="B12" s="5" t="n">
        <v>90</v>
      </c>
      <c r="C12" s="5" t="inlineStr">
        <is>
          <t>years</t>
        </is>
      </c>
      <c r="D12" s="5" t="inlineStr">
        <is>
          <t>Plan for longevity</t>
        </is>
      </c>
    </row>
    <row r="13">
      <c r="A13" s="4" t="inlineStr">
        <is>
          <t>══════════════════</t>
        </is>
      </c>
      <c r="B13" s="4" t="inlineStr"/>
      <c r="C13" s="4" t="inlineStr"/>
      <c r="D13" s="4" t="inlineStr"/>
    </row>
    <row r="14">
      <c r="A14" s="5" t="inlineStr">
        <is>
          <t>📊 CALCULATIONS</t>
        </is>
      </c>
      <c r="B14" s="5" t="inlineStr"/>
      <c r="C14" s="5" t="inlineStr"/>
      <c r="D14" s="5" t="inlineStr"/>
    </row>
    <row r="15">
      <c r="A15" s="4" t="inlineStr">
        <is>
          <t>Years to Retirement</t>
        </is>
      </c>
      <c r="B15" s="4">
        <f>B2-B1</f>
        <v/>
      </c>
      <c r="C15" s="4" t="inlineStr">
        <is>
          <t>years</t>
        </is>
      </c>
      <c r="D15" s="4" t="inlineStr"/>
    </row>
    <row r="16">
      <c r="A16" s="5" t="inlineStr">
        <is>
          <t>Future Value at Retirement</t>
        </is>
      </c>
      <c r="B16" s="5">
        <f>FV(B5/12,(B2-B1)*12,-B4,-B3,0)</f>
        <v/>
      </c>
      <c r="C16" s="5" t="inlineStr">
        <is>
          <t>$</t>
        </is>
      </c>
      <c r="D16" s="5" t="inlineStr">
        <is>
          <t>Total nest egg</t>
        </is>
      </c>
    </row>
    <row r="17">
      <c r="A17" s="4" t="inlineStr">
        <is>
          <t>Inflation-Adjusted Need</t>
        </is>
      </c>
      <c r="B17" s="4">
        <f>B7*(1+B6/100)^(B2-B1)</f>
        <v/>
      </c>
      <c r="C17" s="4" t="inlineStr">
        <is>
          <t>$/yr</t>
        </is>
      </c>
      <c r="D17" s="4" t="inlineStr">
        <is>
          <t>Future dollars needed</t>
        </is>
      </c>
    </row>
    <row r="18">
      <c r="A18" s="5" t="inlineStr">
        <is>
          <t>Safe Withdrawal (4% Rule)</t>
        </is>
      </c>
      <c r="B18" s="5">
        <f>FV(B5/12,(B2-B1)*12,-B4,-B3,0)*0.04</f>
        <v/>
      </c>
      <c r="C18" s="5" t="inlineStr">
        <is>
          <t>$/yr</t>
        </is>
      </c>
      <c r="D18" s="5" t="inlineStr">
        <is>
          <t>Annual income</t>
        </is>
      </c>
    </row>
    <row r="19">
      <c r="A19" s="4" t="inlineStr">
        <is>
          <t>Monthly Retirement Income</t>
        </is>
      </c>
      <c r="B19" s="4">
        <f>B9/12</f>
        <v/>
      </c>
      <c r="C19" s="4" t="inlineStr">
        <is>
          <t>$/mo</t>
        </is>
      </c>
      <c r="D19" s="4" t="inlineStr"/>
    </row>
    <row r="20">
      <c r="A20" s="5" t="inlineStr">
        <is>
          <t>Shortfall/Surplus</t>
        </is>
      </c>
      <c r="B20" s="5">
        <f>B10-B8/12</f>
        <v/>
      </c>
      <c r="C20" s="5" t="inlineStr">
        <is>
          <t>$/mo</t>
        </is>
      </c>
      <c r="D20" s="5" t="inlineStr">
        <is>
          <t>Negative = shortfall</t>
        </is>
      </c>
    </row>
    <row r="21">
      <c r="A21" s="4" t="inlineStr"/>
      <c r="B21" s="4" t="inlineStr"/>
      <c r="C21" s="4" t="inlineStr"/>
      <c r="D21" s="4" t="inlineStr"/>
    </row>
    <row r="22">
      <c r="A22" s="5" t="inlineStr">
        <is>
          <t>🎯 Monthly Surplus/Shortfall:</t>
        </is>
      </c>
      <c r="B22" s="5">
        <f>B10-B8/12</f>
        <v/>
      </c>
      <c r="C22" s="5" t="inlineStr"/>
      <c r="D22" s="5" t="inlineStr">
        <is>
          <t>← Key decision metric</t>
        </is>
      </c>
    </row>
    <row r="23">
      <c r="A23" s="4" t="inlineStr"/>
      <c r="B23" s="4" t="inlineStr"/>
      <c r="C23" s="4" t="inlineStr"/>
      <c r="D23" s="4" t="inlineStr"/>
    </row>
    <row r="24">
      <c r="A24" s="5" t="inlineStr">
        <is>
          <t>📈 SCENARIO ANALYSIS</t>
        </is>
      </c>
      <c r="B24" s="5" t="inlineStr"/>
      <c r="C24" s="5" t="inlineStr"/>
      <c r="D24" s="5" t="inlineStr"/>
    </row>
    <row r="25">
      <c r="A25" s="4" t="inlineStr">
        <is>
          <t>Optimistic Scenario</t>
        </is>
      </c>
      <c r="B25" s="4" t="inlineStr"/>
      <c r="C25" s="4" t="inlineStr"/>
      <c r="D25" s="4" t="inlineStr">
        <is>
          <t>Change input values above to see impact</t>
        </is>
      </c>
    </row>
    <row r="26">
      <c r="A26" s="5" t="inlineStr">
        <is>
          <t>Pessimistic Scenario</t>
        </is>
      </c>
      <c r="B26" s="5" t="inlineStr"/>
      <c r="C26" s="5" t="inlineStr"/>
      <c r="D26" s="5" t="inlineStr">
        <is>
          <t>Change input values above to see impact</t>
        </is>
      </c>
    </row>
    <row r="27">
      <c r="A27" s="4" t="inlineStr">
        <is>
          <t>Most Likely Scenario</t>
        </is>
      </c>
      <c r="B27" s="4" t="inlineStr"/>
      <c r="C27" s="4" t="inlineStr"/>
      <c r="D27" s="4" t="inlineStr">
        <is>
          <t>This is your base case above</t>
        </is>
      </c>
    </row>
    <row r="28"/>
    <row r="29" ht="26" customHeight="1">
      <c r="A29" s="6" t="inlineStr">
        <is>
          <t>📊 QUICK SUMMARY</t>
        </is>
      </c>
    </row>
    <row r="30">
      <c r="A30" s="7" t="inlineStr">
        <is>
          <t>Total Inputs</t>
        </is>
      </c>
      <c r="B30" s="4">
        <f>COUNTA(A5:A12)</f>
        <v/>
      </c>
      <c r="C30" s="4" t="inlineStr"/>
      <c r="D30" s="4" t="inlineStr"/>
      <c r="E30" s="4" t="inlineStr">
        <is>
          <t>Total Calculations</t>
        </is>
      </c>
      <c r="F30" s="4">
        <f>COUNTA(A15:A20)</f>
        <v/>
      </c>
    </row>
    <row r="31"/>
    <row r="32"/>
    <row r="33"/>
    <row r="34"/>
    <row r="35"/>
    <row r="36"/>
    <row r="37"/>
    <row r="38"/>
    <row r="39"/>
    <row r="40"/>
    <row r="41"/>
    <row r="42"/>
    <row r="43"/>
    <row r="44"/>
    <row r="45"/>
    <row r="46"/>
    <row r="47"/>
    <row r="48"/>
    <row r="49"/>
    <row r="50"/>
    <row r="51"/>
    <row r="52"/>
    <row r="53"/>
    <row r="54"/>
    <row r="55"/>
  </sheetData>
  <mergeCells count="3">
    <mergeCell ref="A1:D1"/>
    <mergeCell ref="A29:D29"/>
    <mergeCell ref="A2:D2"/>
  </mergeCells>
  <conditionalFormatting sqref="B5:B55">
    <cfRule type="colorScale" priority="1">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"years,months,$,$/yr,$/mo,%,people,units"</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7"/>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Retirement Savings Calculator</t>
        </is>
      </c>
    </row>
    <row r="3" ht="24" customHeight="1">
      <c r="A3" s="9" t="inlineStr">
        <is>
          <t>Overview</t>
        </is>
      </c>
    </row>
    <row r="4" ht="48" customHeight="1">
      <c r="A4" s="10" t="inlineStr">
        <is>
          <t>Advanced retirement planning calculator that projects your nest egg using compound interest, adjusts for inflation, and applies the 4% safe withdrawal rule. Run what-if scenarios by adjusting contribution amounts, retirement age, or expected returns to find your optimal savings strategy.</t>
        </is>
      </c>
    </row>
    <row r="6" ht="26" customHeight="1">
      <c r="A6" s="11" t="inlineStr">
        <is>
          <t>Enter Your Data</t>
        </is>
      </c>
    </row>
    <row r="7" ht="22" customHeight="1">
      <c r="A7" s="10" t="inlineStr">
        <is>
          <t>• Fill in your current age and target retirement age</t>
        </is>
      </c>
    </row>
    <row r="8" ht="22" customHeight="1">
      <c r="A8" s="10" t="inlineStr">
        <is>
          <t>• Enter current retirement savings balance across all accounts</t>
        </is>
      </c>
    </row>
    <row r="9" ht="22" customHeight="1">
      <c r="A9" s="10" t="inlineStr">
        <is>
          <t>• Set your monthly contribution amount (include employer match)</t>
        </is>
      </c>
    </row>
    <row r="10" ht="22" customHeight="1">
      <c r="A10" s="10" t="inlineStr">
        <is>
          <t>• Adjust expected return rate based on your portfolio risk tolerance</t>
        </is>
      </c>
    </row>
    <row r="12" ht="26" customHeight="1">
      <c r="A12" s="11" t="inlineStr">
        <is>
          <t>Analyze Results</t>
        </is>
      </c>
    </row>
    <row r="13" ht="22" customHeight="1">
      <c r="A13" s="10" t="inlineStr">
        <is>
          <t>• Review the Future Value projection — this is your estimated nest egg</t>
        </is>
      </c>
    </row>
    <row r="14" ht="22" customHeight="1">
      <c r="A14" s="10" t="inlineStr">
        <is>
          <t>• Check the Inflation-Adjusted Need to understand your real retirement expenses</t>
        </is>
      </c>
    </row>
    <row r="15" ht="22" customHeight="1">
      <c r="A15" s="10" t="inlineStr">
        <is>
          <t>• The Shortfall/Surplus row tells you if you're on track or need to adjust</t>
        </is>
      </c>
    </row>
    <row r="16" ht="22" customHeight="1">
      <c r="A16" s="10" t="inlineStr">
        <is>
          <t>• Run scenarios: increase contributions, delay retirement, or adjust returns</t>
        </is>
      </c>
    </row>
    <row r="18" ht="26" customHeight="1">
      <c r="A18" s="11" t="inlineStr">
        <is>
          <t>Pro Tips</t>
        </is>
      </c>
    </row>
    <row r="19" ht="24" customHeight="1">
      <c r="A19" s="10" t="inlineStr">
        <is>
          <t>💡 Start early — compound interest rewards time more than higher contributions</t>
        </is>
      </c>
    </row>
    <row r="20" ht="24" customHeight="1">
      <c r="A20" s="10" t="inlineStr">
        <is>
          <t>💡 Include employer 401(k) match in your monthly contribution figure</t>
        </is>
      </c>
    </row>
    <row r="21" ht="24" customHeight="1">
      <c r="A21" s="10" t="inlineStr">
        <is>
          <t>💡 Revisit this calculator annually and adjust for life changes</t>
        </is>
      </c>
    </row>
    <row r="22" ht="24" customHeight="1">
      <c r="A22" s="10" t="inlineStr">
        <is>
          <t>💡 Consider healthcare costs which typically rise faster than general inflation</t>
        </is>
      </c>
    </row>
    <row r="24" ht="26" customHeight="1">
      <c r="A24" s="11" t="inlineStr">
        <is>
          <t>Key Formulas Used</t>
        </is>
      </c>
    </row>
    <row r="25" ht="19" customHeight="1">
      <c r="A25" s="12" t="inlineStr">
        <is>
          <t xml:space="preserve">  = FV(rate, nper, pmt, pv, type) — Future value with compound interest</t>
        </is>
      </c>
    </row>
    <row r="26" ht="19" customHeight="1">
      <c r="A26" s="12" t="inlineStr">
        <is>
          <t xml:space="preserve">  = Safe Withdrawal = Nest Egg × 4%</t>
        </is>
      </c>
    </row>
    <row r="27" ht="19" customHeight="1">
      <c r="A27" s="12" t="inlineStr">
        <is>
          <t xml:space="preserve">  = Inflation-Adjusted = Amount × (1+inflation)^years</t>
        </is>
      </c>
    </row>
  </sheetData>
  <mergeCells count="22">
    <mergeCell ref="A24:B24"/>
    <mergeCell ref="A15:B15"/>
    <mergeCell ref="A1:B1"/>
    <mergeCell ref="A6:B6"/>
    <mergeCell ref="A16:B16"/>
    <mergeCell ref="A7:B7"/>
    <mergeCell ref="A25:B25"/>
    <mergeCell ref="A18:B18"/>
    <mergeCell ref="A27:B27"/>
    <mergeCell ref="A3:B3"/>
    <mergeCell ref="A12:B12"/>
    <mergeCell ref="A26:B26"/>
    <mergeCell ref="A21:B21"/>
    <mergeCell ref="A14:B14"/>
    <mergeCell ref="A8:B8"/>
    <mergeCell ref="A22:B22"/>
    <mergeCell ref="A4:B4"/>
    <mergeCell ref="A20:B20"/>
    <mergeCell ref="A19:B19"/>
    <mergeCell ref="A10:B10"/>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Retirement Savings Calculator</t>
        </is>
      </c>
    </row>
    <row r="3" ht="22" customHeight="1">
      <c r="A3" s="13" t="inlineStr">
        <is>
          <t>Template Name:</t>
        </is>
      </c>
      <c r="B3" s="14" t="inlineStr">
        <is>
          <t>Retirement Savings Calculator</t>
        </is>
      </c>
    </row>
    <row r="4" ht="22" customHeight="1">
      <c r="A4" s="13" t="inlineStr">
        <is>
          <t>Category:</t>
        </is>
      </c>
      <c r="B4" s="14" t="inlineStr">
        <is>
          <t>Investment &amp; Finance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4 columns with structured data entry</t>
        </is>
      </c>
    </row>
    <row r="15" ht="21" customHeight="1">
      <c r="A15" s="10" t="inlineStr">
        <is>
          <t xml:space="preserve">  • 23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retirement savings calculator,investment,finance,excel template,spreadsheet,portfolio,budget,calculator,financial planning,professional,free,xsheetkit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